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215"/>
  <workbookPr/>
  <mc:AlternateContent xmlns:mc="http://schemas.openxmlformats.org/markup-compatibility/2006">
    <mc:Choice Requires="x15">
      <x15ac:absPath xmlns:x15ac="http://schemas.microsoft.com/office/spreadsheetml/2010/11/ac" url="/Users/jasminasaric/"/>
    </mc:Choice>
  </mc:AlternateContent>
  <bookViews>
    <workbookView xWindow="0" yWindow="0" windowWidth="28800" windowHeight="18000" activeTab="1"/>
  </bookViews>
  <sheets>
    <sheet name="Režije" sheetId="1" r:id="rId1"/>
    <sheet name="Academia" sheetId="2" r:id="rId2"/>
    <sheet name="Grejanje 2017-2018" sheetId="5" r:id="rId3"/>
    <sheet name="Grejanje 2016-2017" sheetId="3" r:id="rId4"/>
    <sheet name="Knjige" sheetId="4" r:id="rId5"/>
    <sheet name="Sheet1" sheetId="6" r:id="rId6"/>
  </sheets>
  <calcPr calcId="15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0" i="6" l="1"/>
  <c r="F8" i="6"/>
  <c r="K7" i="6"/>
  <c r="J7" i="6"/>
  <c r="C6" i="6"/>
  <c r="C14" i="6"/>
  <c r="F14" i="6"/>
  <c r="J9" i="6"/>
  <c r="F10" i="5"/>
  <c r="E10" i="5"/>
  <c r="G11" i="5"/>
  <c r="K7" i="2"/>
  <c r="J7" i="2"/>
  <c r="J10" i="4"/>
  <c r="E16" i="4"/>
  <c r="H16" i="4"/>
  <c r="E15" i="4"/>
  <c r="H15" i="4"/>
  <c r="E14" i="4"/>
  <c r="H14" i="4"/>
  <c r="E13" i="4"/>
  <c r="H13" i="4"/>
  <c r="G14" i="4"/>
  <c r="G13" i="4"/>
  <c r="I8" i="4"/>
  <c r="I7" i="4"/>
  <c r="I6" i="4"/>
  <c r="I5" i="4"/>
  <c r="I4" i="4"/>
  <c r="I3" i="4"/>
  <c r="E3" i="4"/>
  <c r="H3" i="4"/>
  <c r="E8" i="4"/>
  <c r="H8" i="4"/>
  <c r="E7" i="4"/>
  <c r="H7" i="4"/>
  <c r="E6" i="4"/>
  <c r="H6" i="4"/>
  <c r="E5" i="4"/>
  <c r="H5" i="4"/>
  <c r="E4" i="4"/>
  <c r="H4" i="4"/>
  <c r="H17" i="4"/>
  <c r="G9" i="4"/>
  <c r="E9" i="4"/>
  <c r="I9" i="4"/>
  <c r="I10" i="4"/>
  <c r="H9" i="4"/>
  <c r="G16" i="4"/>
  <c r="G15" i="4"/>
  <c r="G10" i="4"/>
  <c r="G17" i="4"/>
  <c r="G19" i="4"/>
  <c r="H10" i="4"/>
  <c r="E10" i="3"/>
  <c r="F10" i="3"/>
  <c r="G11" i="3"/>
  <c r="C11" i="1"/>
  <c r="C13" i="1"/>
  <c r="F11" i="1"/>
  <c r="C10" i="2"/>
  <c r="F8" i="2"/>
  <c r="C6" i="2"/>
  <c r="C14" i="2"/>
  <c r="F14" i="2"/>
  <c r="J9" i="2"/>
</calcChain>
</file>

<file path=xl/sharedStrings.xml><?xml version="1.0" encoding="utf-8"?>
<sst xmlns="http://schemas.openxmlformats.org/spreadsheetml/2006/main" count="128" uniqueCount="71">
  <si>
    <t>Internet</t>
  </si>
  <si>
    <t>Struja</t>
  </si>
  <si>
    <t>TOTAL BG</t>
  </si>
  <si>
    <t>Abika</t>
  </si>
  <si>
    <t>Brana</t>
  </si>
  <si>
    <t>Mina</t>
  </si>
  <si>
    <t>Bilans</t>
  </si>
  <si>
    <t>Total plate</t>
  </si>
  <si>
    <t>TOTAL doprinosi</t>
  </si>
  <si>
    <t>Grejanje</t>
  </si>
  <si>
    <t>Higijena</t>
  </si>
  <si>
    <t>Telefon 300925</t>
  </si>
  <si>
    <t>Telefon 333211</t>
  </si>
  <si>
    <t>TOTAL dažbine</t>
  </si>
  <si>
    <t>TOTAL plate i doprinosi</t>
  </si>
  <si>
    <t>Total plate i dažbine</t>
  </si>
  <si>
    <t>PLATE</t>
  </si>
  <si>
    <t>DOPRINOSI</t>
  </si>
  <si>
    <t>DAŽBINE</t>
  </si>
  <si>
    <t>SBB</t>
  </si>
  <si>
    <t xml:space="preserve">Doprinosi </t>
  </si>
  <si>
    <t>Poned</t>
  </si>
  <si>
    <t>Utorak</t>
  </si>
  <si>
    <t>Sreda</t>
  </si>
  <si>
    <t>Četvrtak</t>
  </si>
  <si>
    <t>Petak</t>
  </si>
  <si>
    <t xml:space="preserve">TOTAL </t>
  </si>
  <si>
    <t>Telefon 267</t>
  </si>
  <si>
    <t>Tel 344</t>
  </si>
  <si>
    <t>VB Leasing</t>
  </si>
  <si>
    <t>DDOR</t>
  </si>
  <si>
    <t xml:space="preserve">Infostan </t>
  </si>
  <si>
    <t>Valja</t>
  </si>
  <si>
    <t>Telenor banka</t>
  </si>
  <si>
    <t>Voda</t>
  </si>
  <si>
    <t>Porez</t>
  </si>
  <si>
    <t>Novembar</t>
  </si>
  <si>
    <t>Oktobar</t>
  </si>
  <si>
    <t>Datum</t>
  </si>
  <si>
    <t>Decembar</t>
  </si>
  <si>
    <t>Januar</t>
  </si>
  <si>
    <t>Februar</t>
  </si>
  <si>
    <t>Mart</t>
  </si>
  <si>
    <t>April</t>
  </si>
  <si>
    <t>2.11.2016.</t>
  </si>
  <si>
    <t>1.12.2016.</t>
  </si>
  <si>
    <t>28.12.2016.</t>
  </si>
  <si>
    <t>8.2.2017.</t>
  </si>
  <si>
    <t>7.3.2017.</t>
  </si>
  <si>
    <t>10.4.2017.</t>
  </si>
  <si>
    <t>5.5.2017.</t>
  </si>
  <si>
    <t>Mesec</t>
  </si>
  <si>
    <t>Broj izvoda</t>
  </si>
  <si>
    <t>Iznos za struju</t>
  </si>
  <si>
    <t>Iznos za grejanje</t>
  </si>
  <si>
    <t>UKUPNO ZA STRUJU:</t>
  </si>
  <si>
    <t xml:space="preserve"> </t>
  </si>
  <si>
    <t>Ola La La</t>
  </si>
  <si>
    <t>Menschen A1</t>
  </si>
  <si>
    <t>Menschen B1</t>
  </si>
  <si>
    <t>Menschen A1.1</t>
  </si>
  <si>
    <t>Planetino 1</t>
  </si>
  <si>
    <t>Planet 3</t>
  </si>
  <si>
    <t>Beste Freunde A1.1</t>
  </si>
  <si>
    <t>Beste Freunde A1.2</t>
  </si>
  <si>
    <t>English in Mind 1</t>
  </si>
  <si>
    <t>English in Mind 2</t>
  </si>
  <si>
    <t>English in Mind 3</t>
  </si>
  <si>
    <t>TOTAL:</t>
  </si>
  <si>
    <t>0</t>
  </si>
  <si>
    <t>Alexand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</si>
</sst>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2]\ #,##0;[Red]\-[$€-2]\ #,##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ill="1"/>
    <xf numFmtId="0" fontId="0" fillId="2" borderId="1" xfId="0" applyFill="1" applyBorder="1"/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0" fillId="2" borderId="3" xfId="0" applyFill="1" applyBorder="1"/>
    <xf numFmtId="0" fontId="1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0" borderId="0" xfId="0" applyFont="1" applyFill="1"/>
    <xf numFmtId="0" fontId="3" fillId="0" borderId="0" xfId="0" applyFont="1" applyFill="1"/>
    <xf numFmtId="0" fontId="0" fillId="3" borderId="0" xfId="0" applyFill="1"/>
    <xf numFmtId="0" fontId="2" fillId="0" borderId="0" xfId="0" applyFont="1" applyAlignment="1">
      <alignment horizontal="left" indent="1"/>
    </xf>
    <xf numFmtId="164" fontId="1" fillId="0" borderId="0" xfId="0" applyNumberFormat="1" applyFont="1"/>
    <xf numFmtId="49" fontId="0" fillId="5" borderId="5" xfId="0" applyNumberFormat="1" applyFill="1" applyBorder="1" applyAlignment="1">
      <alignment horizontal="left" indent="1"/>
    </xf>
    <xf numFmtId="49" fontId="0" fillId="5" borderId="5" xfId="0" applyNumberFormat="1" applyFill="1" applyBorder="1" applyAlignment="1">
      <alignment horizontal="left" vertical="center" indent="1"/>
    </xf>
    <xf numFmtId="0" fontId="0" fillId="4" borderId="5" xfId="0" applyFill="1" applyBorder="1" applyAlignment="1">
      <alignment horizontal="left" indent="1"/>
    </xf>
    <xf numFmtId="0" fontId="0" fillId="0" borderId="5" xfId="0" applyBorder="1"/>
    <xf numFmtId="0" fontId="1" fillId="4" borderId="5" xfId="0" applyFont="1" applyFill="1" applyBorder="1" applyAlignment="1">
      <alignment horizontal="left" indent="1"/>
    </xf>
    <xf numFmtId="0" fontId="2" fillId="0" borderId="0" xfId="0" applyFont="1"/>
    <xf numFmtId="0" fontId="1" fillId="0" borderId="0" xfId="0" applyFont="1" applyAlignment="1">
      <alignment horizontal="right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3"/>
  <sheetViews>
    <sheetView workbookViewId="0">
      <selection activeCell="H7" sqref="H7"/>
    </sheetView>
  </sheetViews>
  <sheetFormatPr baseColWidth="10" defaultColWidth="8.83203125" defaultRowHeight="15" x14ac:dyDescent="0.2"/>
  <cols>
    <col min="1" max="1" width="8.83203125" customWidth="1"/>
    <col min="2" max="2" width="13.83203125" customWidth="1"/>
    <col min="5" max="5" width="12.6640625" customWidth="1"/>
  </cols>
  <sheetData>
    <row r="1" spans="2:6" x14ac:dyDescent="0.2">
      <c r="B1" s="3" t="s">
        <v>31</v>
      </c>
      <c r="C1" s="12">
        <v>8886</v>
      </c>
    </row>
    <row r="2" spans="2:6" x14ac:dyDescent="0.2">
      <c r="B2" s="3" t="s">
        <v>70</v>
      </c>
      <c r="C2" s="3">
        <v>9600</v>
      </c>
      <c r="E2" s="3" t="s">
        <v>31</v>
      </c>
      <c r="F2" s="3"/>
    </row>
    <row r="3" spans="2:6" x14ac:dyDescent="0.2">
      <c r="B3" s="3" t="s">
        <v>27</v>
      </c>
      <c r="C3" s="12">
        <v>1496</v>
      </c>
      <c r="E3" s="12" t="s">
        <v>27</v>
      </c>
      <c r="F3" s="12"/>
    </row>
    <row r="4" spans="2:6" x14ac:dyDescent="0.2">
      <c r="B4" s="3" t="s">
        <v>30</v>
      </c>
      <c r="C4" s="12">
        <v>0</v>
      </c>
      <c r="E4" s="12" t="s">
        <v>30</v>
      </c>
      <c r="F4" s="12"/>
    </row>
    <row r="5" spans="2:6" x14ac:dyDescent="0.2">
      <c r="B5" s="3" t="s">
        <v>29</v>
      </c>
      <c r="C5" s="12">
        <v>0</v>
      </c>
      <c r="E5" s="12" t="s">
        <v>29</v>
      </c>
      <c r="F5" s="12"/>
    </row>
    <row r="6" spans="2:6" x14ac:dyDescent="0.2">
      <c r="B6" s="3" t="s">
        <v>28</v>
      </c>
      <c r="C6" s="12">
        <v>348</v>
      </c>
      <c r="E6" s="12" t="s">
        <v>28</v>
      </c>
      <c r="F6" s="12"/>
    </row>
    <row r="7" spans="2:6" x14ac:dyDescent="0.2">
      <c r="B7" s="3" t="s">
        <v>19</v>
      </c>
      <c r="C7" s="12">
        <v>3920</v>
      </c>
      <c r="E7" s="12" t="s">
        <v>19</v>
      </c>
      <c r="F7" s="12"/>
    </row>
    <row r="8" spans="2:6" x14ac:dyDescent="0.2">
      <c r="B8" s="3" t="s">
        <v>35</v>
      </c>
      <c r="C8" s="3">
        <v>6500</v>
      </c>
      <c r="E8" s="12" t="s">
        <v>0</v>
      </c>
      <c r="F8" s="12"/>
    </row>
    <row r="9" spans="2:6" x14ac:dyDescent="0.2">
      <c r="B9" s="3" t="s">
        <v>1</v>
      </c>
      <c r="C9" s="12">
        <v>2570</v>
      </c>
      <c r="E9" s="12" t="s">
        <v>1</v>
      </c>
      <c r="F9" s="12"/>
    </row>
    <row r="10" spans="2:6" x14ac:dyDescent="0.2">
      <c r="B10" s="3" t="s">
        <v>33</v>
      </c>
      <c r="C10" s="12">
        <v>0</v>
      </c>
      <c r="E10" s="12" t="s">
        <v>33</v>
      </c>
      <c r="F10" s="12"/>
    </row>
    <row r="11" spans="2:6" x14ac:dyDescent="0.2">
      <c r="B11" t="s">
        <v>2</v>
      </c>
      <c r="C11" s="1">
        <f>SUM(C1:C10)</f>
        <v>33320</v>
      </c>
      <c r="E11" t="s">
        <v>2</v>
      </c>
      <c r="F11" s="1">
        <f>SUM(F2:F10)</f>
        <v>0</v>
      </c>
    </row>
    <row r="12" spans="2:6" x14ac:dyDescent="0.2">
      <c r="C12" s="12">
        <v>32500</v>
      </c>
      <c r="F12" t="s">
        <v>56</v>
      </c>
    </row>
    <row r="13" spans="2:6" x14ac:dyDescent="0.2">
      <c r="C13">
        <f>SUM(C11+C12)</f>
        <v>65820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"/>
  <sheetViews>
    <sheetView tabSelected="1" workbookViewId="0">
      <selection activeCell="D10" sqref="D10"/>
    </sheetView>
  </sheetViews>
  <sheetFormatPr baseColWidth="10" defaultColWidth="8.83203125" defaultRowHeight="15" x14ac:dyDescent="0.2"/>
  <cols>
    <col min="1" max="1" width="4.1640625" customWidth="1"/>
    <col min="2" max="2" width="19" customWidth="1"/>
    <col min="4" max="4" width="5.1640625" customWidth="1"/>
    <col min="5" max="5" width="14.83203125" customWidth="1"/>
    <col min="9" max="9" width="13.1640625" customWidth="1"/>
  </cols>
  <sheetData>
    <row r="1" spans="2:12" x14ac:dyDescent="0.2">
      <c r="B1" s="4" t="s">
        <v>16</v>
      </c>
      <c r="C1" s="4"/>
      <c r="D1" s="4"/>
      <c r="E1" s="4" t="s">
        <v>18</v>
      </c>
      <c r="F1" s="4"/>
    </row>
    <row r="2" spans="2:12" x14ac:dyDescent="0.2">
      <c r="B2" t="s">
        <v>3</v>
      </c>
      <c r="C2">
        <v>27843</v>
      </c>
      <c r="E2" t="s">
        <v>1</v>
      </c>
      <c r="F2">
        <v>6038</v>
      </c>
      <c r="I2" t="s">
        <v>21</v>
      </c>
      <c r="J2">
        <v>69000</v>
      </c>
      <c r="K2">
        <v>0</v>
      </c>
    </row>
    <row r="3" spans="2:12" x14ac:dyDescent="0.2">
      <c r="B3" t="s">
        <v>4</v>
      </c>
      <c r="C3">
        <v>28778</v>
      </c>
      <c r="E3" t="s">
        <v>9</v>
      </c>
      <c r="F3">
        <v>28365</v>
      </c>
      <c r="I3" t="s">
        <v>22</v>
      </c>
      <c r="J3">
        <v>46240</v>
      </c>
      <c r="K3">
        <v>0</v>
      </c>
    </row>
    <row r="4" spans="2:12" x14ac:dyDescent="0.2">
      <c r="B4" t="s">
        <v>32</v>
      </c>
      <c r="C4">
        <v>27495</v>
      </c>
      <c r="E4" t="s">
        <v>34</v>
      </c>
      <c r="F4">
        <v>0</v>
      </c>
      <c r="I4" s="3" t="s">
        <v>23</v>
      </c>
      <c r="J4">
        <v>57970</v>
      </c>
      <c r="K4">
        <v>0</v>
      </c>
    </row>
    <row r="5" spans="2:12" s="3" customFormat="1" x14ac:dyDescent="0.2">
      <c r="B5" s="3" t="s">
        <v>5</v>
      </c>
      <c r="C5" s="3">
        <v>25000</v>
      </c>
      <c r="E5" s="3" t="s">
        <v>10</v>
      </c>
      <c r="F5" s="3">
        <v>1595</v>
      </c>
      <c r="I5" s="3" t="s">
        <v>24</v>
      </c>
      <c r="J5" s="3">
        <v>0</v>
      </c>
      <c r="K5" s="3">
        <v>0</v>
      </c>
    </row>
    <row r="6" spans="2:12" s="3" customFormat="1" x14ac:dyDescent="0.2">
      <c r="B6" s="10" t="s">
        <v>7</v>
      </c>
      <c r="C6" s="10">
        <f>SUM(C2:C5)</f>
        <v>109116</v>
      </c>
      <c r="E6" s="3" t="s">
        <v>11</v>
      </c>
      <c r="F6" s="3">
        <v>1347</v>
      </c>
      <c r="I6" s="3" t="s">
        <v>25</v>
      </c>
      <c r="J6">
        <v>0</v>
      </c>
      <c r="K6" s="3">
        <v>0</v>
      </c>
    </row>
    <row r="7" spans="2:12" s="3" customFormat="1" x14ac:dyDescent="0.2">
      <c r="B7" s="4" t="s">
        <v>17</v>
      </c>
      <c r="E7" s="3" t="s">
        <v>12</v>
      </c>
      <c r="F7" s="3">
        <v>2593</v>
      </c>
      <c r="I7" s="10" t="s">
        <v>26</v>
      </c>
      <c r="J7" s="10">
        <f>SUM(J2:J6)</f>
        <v>173210</v>
      </c>
      <c r="K7" s="10">
        <f>SUM(K2:K6)</f>
        <v>0</v>
      </c>
      <c r="L7" s="3">
        <v>0</v>
      </c>
    </row>
    <row r="8" spans="2:12" s="3" customFormat="1" x14ac:dyDescent="0.2">
      <c r="B8" s="3" t="s">
        <v>20</v>
      </c>
      <c r="C8" s="3">
        <v>69808</v>
      </c>
      <c r="E8" s="10" t="s">
        <v>13</v>
      </c>
      <c r="F8" s="10">
        <f>SUM(F2:F7)</f>
        <v>39938</v>
      </c>
      <c r="I8" s="10"/>
      <c r="J8" s="10">
        <v>0</v>
      </c>
      <c r="K8" s="10">
        <v>0</v>
      </c>
      <c r="L8" s="3">
        <v>0</v>
      </c>
    </row>
    <row r="9" spans="2:12" s="3" customFormat="1" x14ac:dyDescent="0.2">
      <c r="B9" s="3" t="s">
        <v>20</v>
      </c>
      <c r="C9" s="11">
        <v>0</v>
      </c>
      <c r="J9">
        <f>SUM(F14-(J7+J8))</f>
        <v>52152</v>
      </c>
    </row>
    <row r="10" spans="2:12" s="3" customFormat="1" x14ac:dyDescent="0.2">
      <c r="B10" s="10" t="s">
        <v>8</v>
      </c>
      <c r="C10" s="10">
        <f>SUM(C8:C9)</f>
        <v>69808</v>
      </c>
      <c r="J10"/>
    </row>
    <row r="11" spans="2:12" x14ac:dyDescent="0.2">
      <c r="C11" s="1"/>
    </row>
    <row r="12" spans="2:12" x14ac:dyDescent="0.2">
      <c r="B12" t="s">
        <v>6</v>
      </c>
      <c r="C12" s="2">
        <v>6500</v>
      </c>
    </row>
    <row r="14" spans="2:12" ht="33.5" customHeight="1" x14ac:dyDescent="0.2">
      <c r="B14" s="5" t="s">
        <v>14</v>
      </c>
      <c r="C14" s="6">
        <f>SUM(C6+C10+C12)</f>
        <v>185424</v>
      </c>
      <c r="D14" s="7"/>
      <c r="E14" s="8" t="s">
        <v>15</v>
      </c>
      <c r="F14" s="9">
        <f>SUM(C14+F8)</f>
        <v>225362</v>
      </c>
    </row>
  </sheetData>
  <pageMargins left="0.7" right="0.7" top="0.75" bottom="0.75" header="0.3" footer="0.3"/>
  <pageSetup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workbookViewId="0">
      <selection activeCell="G14" sqref="G14"/>
    </sheetView>
  </sheetViews>
  <sheetFormatPr baseColWidth="10" defaultColWidth="8.83203125" defaultRowHeight="15" x14ac:dyDescent="0.2"/>
  <cols>
    <col min="2" max="2" width="12.33203125" customWidth="1"/>
    <col min="3" max="3" width="9.83203125" customWidth="1"/>
    <col min="4" max="4" width="12" customWidth="1"/>
    <col min="5" max="5" width="10.83203125" customWidth="1"/>
    <col min="6" max="6" width="12.1640625" customWidth="1"/>
  </cols>
  <sheetData>
    <row r="1" spans="2:7" x14ac:dyDescent="0.2">
      <c r="B1" s="22" t="s">
        <v>38</v>
      </c>
      <c r="C1" s="23" t="s">
        <v>52</v>
      </c>
      <c r="D1" s="22" t="s">
        <v>51</v>
      </c>
      <c r="E1" s="23" t="s">
        <v>54</v>
      </c>
      <c r="F1" s="23" t="s">
        <v>53</v>
      </c>
    </row>
    <row r="2" spans="2:7" x14ac:dyDescent="0.2">
      <c r="B2" s="22"/>
      <c r="C2" s="23"/>
      <c r="D2" s="22"/>
      <c r="E2" s="23"/>
      <c r="F2" s="23"/>
    </row>
    <row r="3" spans="2:7" x14ac:dyDescent="0.2">
      <c r="B3" s="15"/>
      <c r="C3" s="16" t="s">
        <v>69</v>
      </c>
      <c r="D3" s="15" t="s">
        <v>37</v>
      </c>
      <c r="E3" s="17">
        <v>316</v>
      </c>
      <c r="F3" s="17">
        <v>5711</v>
      </c>
    </row>
    <row r="4" spans="2:7" x14ac:dyDescent="0.2">
      <c r="B4" s="15"/>
      <c r="C4" s="16" t="s">
        <v>69</v>
      </c>
      <c r="D4" s="15" t="s">
        <v>36</v>
      </c>
      <c r="E4" s="17">
        <v>321</v>
      </c>
      <c r="F4" s="17">
        <v>8185</v>
      </c>
    </row>
    <row r="5" spans="2:7" x14ac:dyDescent="0.2">
      <c r="B5" s="15"/>
      <c r="C5" s="16" t="s">
        <v>69</v>
      </c>
      <c r="D5" s="15" t="s">
        <v>39</v>
      </c>
      <c r="E5" s="17">
        <v>25787</v>
      </c>
      <c r="F5" s="17">
        <v>7830</v>
      </c>
    </row>
    <row r="6" spans="2:7" x14ac:dyDescent="0.2">
      <c r="B6" s="15"/>
      <c r="C6" s="16" t="s">
        <v>69</v>
      </c>
      <c r="D6" s="15" t="s">
        <v>40</v>
      </c>
      <c r="E6" s="17">
        <v>28365</v>
      </c>
      <c r="F6" s="17">
        <v>6038</v>
      </c>
    </row>
    <row r="7" spans="2:7" x14ac:dyDescent="0.2">
      <c r="B7" s="15"/>
      <c r="C7" s="16" t="s">
        <v>69</v>
      </c>
      <c r="D7" s="15" t="s">
        <v>41</v>
      </c>
      <c r="E7" s="17"/>
      <c r="F7" s="17"/>
    </row>
    <row r="8" spans="2:7" x14ac:dyDescent="0.2">
      <c r="B8" s="15"/>
      <c r="C8" s="16" t="s">
        <v>69</v>
      </c>
      <c r="D8" s="15" t="s">
        <v>42</v>
      </c>
      <c r="E8" s="17"/>
      <c r="F8" s="17"/>
    </row>
    <row r="9" spans="2:7" x14ac:dyDescent="0.2">
      <c r="B9" s="15"/>
      <c r="C9" s="16" t="s">
        <v>69</v>
      </c>
      <c r="D9" s="15" t="s">
        <v>43</v>
      </c>
      <c r="E9" s="17"/>
      <c r="F9" s="17"/>
    </row>
    <row r="10" spans="2:7" x14ac:dyDescent="0.2">
      <c r="B10" s="18"/>
      <c r="C10" s="18"/>
      <c r="D10" s="18"/>
      <c r="E10" s="19">
        <f>SUM(E3:E9)</f>
        <v>54789</v>
      </c>
      <c r="F10" s="19">
        <f>SUM(F3:F9)</f>
        <v>27764</v>
      </c>
    </row>
    <row r="11" spans="2:7" x14ac:dyDescent="0.2">
      <c r="E11" s="21" t="s">
        <v>55</v>
      </c>
      <c r="F11" s="21"/>
      <c r="G11" s="13">
        <f>SUM(E10+F10)</f>
        <v>82553</v>
      </c>
    </row>
    <row r="12" spans="2:7" x14ac:dyDescent="0.2">
      <c r="G12" s="14"/>
    </row>
  </sheetData>
  <mergeCells count="6">
    <mergeCell ref="E11:F11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workbookViewId="0">
      <selection activeCell="B1" sqref="B1:G12"/>
    </sheetView>
  </sheetViews>
  <sheetFormatPr baseColWidth="10" defaultColWidth="8.83203125" defaultRowHeight="15" x14ac:dyDescent="0.2"/>
  <cols>
    <col min="1" max="1" width="5.6640625" customWidth="1"/>
    <col min="2" max="2" width="12.83203125" customWidth="1"/>
    <col min="3" max="3" width="9.33203125" customWidth="1"/>
    <col min="4" max="4" width="14.5" customWidth="1"/>
    <col min="5" max="5" width="10.6640625" customWidth="1"/>
    <col min="6" max="6" width="11.6640625" customWidth="1"/>
  </cols>
  <sheetData>
    <row r="1" spans="2:7" ht="14.5" customHeight="1" x14ac:dyDescent="0.2">
      <c r="B1" s="22" t="s">
        <v>38</v>
      </c>
      <c r="C1" s="23" t="s">
        <v>52</v>
      </c>
      <c r="D1" s="22" t="s">
        <v>51</v>
      </c>
      <c r="E1" s="23" t="s">
        <v>54</v>
      </c>
      <c r="F1" s="23" t="s">
        <v>53</v>
      </c>
    </row>
    <row r="2" spans="2:7" x14ac:dyDescent="0.2">
      <c r="B2" s="22"/>
      <c r="C2" s="23"/>
      <c r="D2" s="22"/>
      <c r="E2" s="23"/>
      <c r="F2" s="23"/>
    </row>
    <row r="3" spans="2:7" x14ac:dyDescent="0.2">
      <c r="B3" s="15" t="s">
        <v>44</v>
      </c>
      <c r="C3" s="16">
        <v>113</v>
      </c>
      <c r="D3" s="15" t="s">
        <v>37</v>
      </c>
      <c r="E3" s="17">
        <v>312</v>
      </c>
      <c r="F3" s="17">
        <v>2678</v>
      </c>
    </row>
    <row r="4" spans="2:7" x14ac:dyDescent="0.2">
      <c r="B4" s="15" t="s">
        <v>45</v>
      </c>
      <c r="C4" s="16">
        <v>123</v>
      </c>
      <c r="D4" s="15" t="s">
        <v>36</v>
      </c>
      <c r="E4" s="17">
        <v>312</v>
      </c>
      <c r="F4" s="17">
        <v>12692</v>
      </c>
    </row>
    <row r="5" spans="2:7" x14ac:dyDescent="0.2">
      <c r="B5" s="15" t="s">
        <v>46</v>
      </c>
      <c r="C5" s="16">
        <v>139</v>
      </c>
      <c r="D5" s="15" t="s">
        <v>39</v>
      </c>
      <c r="E5" s="17">
        <v>22210</v>
      </c>
      <c r="F5" s="17">
        <v>9905</v>
      </c>
    </row>
    <row r="6" spans="2:7" x14ac:dyDescent="0.2">
      <c r="B6" s="15" t="s">
        <v>47</v>
      </c>
      <c r="C6" s="16">
        <v>15</v>
      </c>
      <c r="D6" s="15" t="s">
        <v>40</v>
      </c>
      <c r="E6" s="17">
        <v>39152</v>
      </c>
      <c r="F6" s="17">
        <v>10277</v>
      </c>
    </row>
    <row r="7" spans="2:7" x14ac:dyDescent="0.2">
      <c r="B7" s="15" t="s">
        <v>48</v>
      </c>
      <c r="C7" s="16">
        <v>26</v>
      </c>
      <c r="D7" s="15" t="s">
        <v>41</v>
      </c>
      <c r="E7" s="17">
        <v>48158</v>
      </c>
      <c r="F7" s="17">
        <v>5458</v>
      </c>
    </row>
    <row r="8" spans="2:7" x14ac:dyDescent="0.2">
      <c r="B8" s="15" t="s">
        <v>49</v>
      </c>
      <c r="C8" s="16">
        <v>40</v>
      </c>
      <c r="D8" s="15" t="s">
        <v>42</v>
      </c>
      <c r="E8" s="17">
        <v>31680</v>
      </c>
      <c r="F8" s="17">
        <v>8882</v>
      </c>
    </row>
    <row r="9" spans="2:7" x14ac:dyDescent="0.2">
      <c r="B9" s="15" t="s">
        <v>50</v>
      </c>
      <c r="C9" s="16">
        <v>50</v>
      </c>
      <c r="D9" s="15" t="s">
        <v>43</v>
      </c>
      <c r="E9" s="17">
        <v>7798</v>
      </c>
      <c r="F9" s="17">
        <v>11698</v>
      </c>
    </row>
    <row r="10" spans="2:7" x14ac:dyDescent="0.2">
      <c r="B10" s="18"/>
      <c r="C10" s="18"/>
      <c r="D10" s="18"/>
      <c r="E10" s="19">
        <f>SUM(E3:E9)</f>
        <v>149622</v>
      </c>
      <c r="F10" s="19">
        <f>SUM(F3:F9)</f>
        <v>61590</v>
      </c>
    </row>
    <row r="11" spans="2:7" x14ac:dyDescent="0.2">
      <c r="E11" s="21" t="s">
        <v>55</v>
      </c>
      <c r="F11" s="21"/>
      <c r="G11" s="13">
        <f>SUM(E10+F10)</f>
        <v>211212</v>
      </c>
    </row>
    <row r="12" spans="2:7" x14ac:dyDescent="0.2">
      <c r="G12" s="14">
        <v>1732</v>
      </c>
    </row>
  </sheetData>
  <mergeCells count="6">
    <mergeCell ref="E11:F11"/>
    <mergeCell ref="B1:B2"/>
    <mergeCell ref="C1:C2"/>
    <mergeCell ref="D1:D2"/>
    <mergeCell ref="E1:E2"/>
    <mergeCell ref="F1:F2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9"/>
  <sheetViews>
    <sheetView workbookViewId="0">
      <selection activeCell="J15" sqref="J15"/>
    </sheetView>
  </sheetViews>
  <sheetFormatPr baseColWidth="10" defaultColWidth="8.83203125" defaultRowHeight="15" x14ac:dyDescent="0.2"/>
  <cols>
    <col min="2" max="2" width="27.1640625" customWidth="1"/>
  </cols>
  <sheetData>
    <row r="3" spans="2:10" x14ac:dyDescent="0.2">
      <c r="B3" t="s">
        <v>62</v>
      </c>
      <c r="C3">
        <v>2380</v>
      </c>
      <c r="D3">
        <v>2700</v>
      </c>
      <c r="E3">
        <f>SUM(D3-C3)</f>
        <v>320</v>
      </c>
      <c r="G3">
        <v>0</v>
      </c>
      <c r="H3">
        <f>SUM(E3*G3)</f>
        <v>0</v>
      </c>
      <c r="I3">
        <f>SUM(C3*G3)</f>
        <v>0</v>
      </c>
    </row>
    <row r="4" spans="2:10" x14ac:dyDescent="0.2">
      <c r="B4" t="s">
        <v>61</v>
      </c>
      <c r="C4">
        <v>2214</v>
      </c>
      <c r="D4">
        <v>2500</v>
      </c>
      <c r="E4">
        <f t="shared" ref="E4:E9" si="0">SUM(D4-C4)</f>
        <v>286</v>
      </c>
      <c r="G4">
        <v>0</v>
      </c>
      <c r="H4">
        <f t="shared" ref="H4:H9" si="1">SUM(E4*G4)</f>
        <v>0</v>
      </c>
      <c r="I4">
        <f t="shared" ref="I4:I9" si="2">SUM(C4*G4)</f>
        <v>0</v>
      </c>
    </row>
    <row r="5" spans="2:10" x14ac:dyDescent="0.2">
      <c r="B5" t="s">
        <v>63</v>
      </c>
      <c r="C5">
        <v>1260</v>
      </c>
      <c r="D5">
        <v>1500</v>
      </c>
      <c r="E5">
        <f t="shared" ref="E5" si="3">SUM(D5-C5)</f>
        <v>240</v>
      </c>
      <c r="G5">
        <v>1</v>
      </c>
      <c r="H5">
        <f t="shared" si="1"/>
        <v>240</v>
      </c>
      <c r="I5">
        <f t="shared" si="2"/>
        <v>1260</v>
      </c>
    </row>
    <row r="6" spans="2:10" x14ac:dyDescent="0.2">
      <c r="B6" t="s">
        <v>64</v>
      </c>
      <c r="C6">
        <v>1260</v>
      </c>
      <c r="D6">
        <v>1600</v>
      </c>
      <c r="E6">
        <f t="shared" si="0"/>
        <v>340</v>
      </c>
      <c r="G6">
        <v>0</v>
      </c>
      <c r="H6">
        <f t="shared" si="1"/>
        <v>0</v>
      </c>
      <c r="I6">
        <f t="shared" si="2"/>
        <v>0</v>
      </c>
    </row>
    <row r="7" spans="2:10" x14ac:dyDescent="0.2">
      <c r="B7" t="s">
        <v>60</v>
      </c>
      <c r="C7">
        <v>1449</v>
      </c>
      <c r="D7">
        <v>1500</v>
      </c>
      <c r="E7">
        <f t="shared" si="0"/>
        <v>51</v>
      </c>
      <c r="G7">
        <v>2</v>
      </c>
      <c r="H7">
        <f t="shared" si="1"/>
        <v>102</v>
      </c>
      <c r="I7">
        <f t="shared" si="2"/>
        <v>2898</v>
      </c>
    </row>
    <row r="8" spans="2:10" x14ac:dyDescent="0.2">
      <c r="B8" t="s">
        <v>58</v>
      </c>
      <c r="C8">
        <v>2532</v>
      </c>
      <c r="D8">
        <v>3000</v>
      </c>
      <c r="E8">
        <f t="shared" si="0"/>
        <v>468</v>
      </c>
      <c r="G8">
        <v>0</v>
      </c>
      <c r="H8">
        <f t="shared" si="1"/>
        <v>0</v>
      </c>
      <c r="I8">
        <f t="shared" si="2"/>
        <v>0</v>
      </c>
    </row>
    <row r="9" spans="2:10" x14ac:dyDescent="0.2">
      <c r="B9" t="s">
        <v>59</v>
      </c>
      <c r="C9">
        <v>2538</v>
      </c>
      <c r="D9">
        <v>3000</v>
      </c>
      <c r="E9">
        <f t="shared" si="0"/>
        <v>462</v>
      </c>
      <c r="G9">
        <f t="shared" ref="G9" si="4">SUM(C9*F9)</f>
        <v>0</v>
      </c>
      <c r="H9">
        <f t="shared" si="1"/>
        <v>0</v>
      </c>
      <c r="I9">
        <f t="shared" si="2"/>
        <v>0</v>
      </c>
    </row>
    <row r="10" spans="2:10" x14ac:dyDescent="0.2">
      <c r="G10" s="20">
        <f>SUM(G3:G9)</f>
        <v>3</v>
      </c>
      <c r="H10" s="20">
        <f>SUM(H3:H9)</f>
        <v>342</v>
      </c>
      <c r="I10">
        <f>SUM(I3:I9)</f>
        <v>4158</v>
      </c>
      <c r="J10">
        <f>SUM(J3:J9)</f>
        <v>0</v>
      </c>
    </row>
    <row r="13" spans="2:10" x14ac:dyDescent="0.2">
      <c r="B13" t="s">
        <v>65</v>
      </c>
      <c r="C13">
        <v>1845</v>
      </c>
      <c r="D13">
        <v>2200</v>
      </c>
      <c r="E13">
        <f t="shared" ref="E13:E14" si="5">SUM(D13-C13)</f>
        <v>355</v>
      </c>
      <c r="F13">
        <v>0</v>
      </c>
      <c r="G13">
        <f t="shared" ref="G13:G14" si="6">SUM(C13*F13)</f>
        <v>0</v>
      </c>
      <c r="H13">
        <f>SUM(E13*F13)</f>
        <v>0</v>
      </c>
    </row>
    <row r="14" spans="2:10" x14ac:dyDescent="0.2">
      <c r="B14" t="s">
        <v>66</v>
      </c>
      <c r="C14">
        <v>1845</v>
      </c>
      <c r="D14">
        <v>2200</v>
      </c>
      <c r="E14">
        <f t="shared" si="5"/>
        <v>355</v>
      </c>
      <c r="F14">
        <v>0</v>
      </c>
      <c r="G14">
        <f t="shared" si="6"/>
        <v>0</v>
      </c>
      <c r="H14">
        <f t="shared" ref="H14:H16" si="7">SUM(E14*F14)</f>
        <v>0</v>
      </c>
    </row>
    <row r="15" spans="2:10" x14ac:dyDescent="0.2">
      <c r="B15" t="s">
        <v>67</v>
      </c>
      <c r="C15">
        <v>1845</v>
      </c>
      <c r="D15">
        <v>2200</v>
      </c>
      <c r="E15">
        <f t="shared" ref="E15:E16" si="8">SUM(D15-C15)</f>
        <v>355</v>
      </c>
      <c r="F15">
        <v>0</v>
      </c>
      <c r="G15">
        <f t="shared" ref="G15:G16" si="9">SUM(C15*F15)</f>
        <v>0</v>
      </c>
      <c r="H15">
        <f t="shared" si="7"/>
        <v>0</v>
      </c>
    </row>
    <row r="16" spans="2:10" x14ac:dyDescent="0.2">
      <c r="B16" t="s">
        <v>57</v>
      </c>
      <c r="C16">
        <v>1071</v>
      </c>
      <c r="D16">
        <v>1300</v>
      </c>
      <c r="E16">
        <f t="shared" si="8"/>
        <v>229</v>
      </c>
      <c r="F16">
        <v>0</v>
      </c>
      <c r="G16">
        <f t="shared" si="9"/>
        <v>0</v>
      </c>
      <c r="H16">
        <f t="shared" si="7"/>
        <v>0</v>
      </c>
    </row>
    <row r="17" spans="6:8" x14ac:dyDescent="0.2">
      <c r="G17" s="20">
        <f>SUM(G13:G16)</f>
        <v>0</v>
      </c>
      <c r="H17" s="20">
        <f>SUM(H13:H16)</f>
        <v>0</v>
      </c>
    </row>
    <row r="19" spans="6:8" x14ac:dyDescent="0.2">
      <c r="F19" s="20" t="s">
        <v>68</v>
      </c>
      <c r="G19" s="20">
        <f>SUM(I10+G17)</f>
        <v>4158</v>
      </c>
    </row>
  </sheetData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"/>
  <sheetViews>
    <sheetView workbookViewId="0">
      <selection activeCell="E12" sqref="E12"/>
    </sheetView>
  </sheetViews>
  <sheetFormatPr baseColWidth="10" defaultColWidth="8.83203125" defaultRowHeight="15" x14ac:dyDescent="0.2"/>
  <cols>
    <col min="1" max="1" width="4.1640625" customWidth="1"/>
    <col min="2" max="2" width="19" customWidth="1"/>
    <col min="4" max="4" width="5.1640625" customWidth="1"/>
    <col min="5" max="5" width="14.83203125" customWidth="1"/>
    <col min="9" max="9" width="13.1640625" customWidth="1"/>
  </cols>
  <sheetData>
    <row r="1" spans="2:12" x14ac:dyDescent="0.2">
      <c r="B1" s="4" t="s">
        <v>16</v>
      </c>
      <c r="C1" s="4"/>
      <c r="D1" s="4"/>
      <c r="E1" s="4" t="s">
        <v>18</v>
      </c>
      <c r="F1" s="4"/>
    </row>
    <row r="2" spans="2:12" x14ac:dyDescent="0.2">
      <c r="B2" t="s">
        <v>3</v>
      </c>
      <c r="C2">
        <v>23285</v>
      </c>
      <c r="E2" t="s">
        <v>1</v>
      </c>
      <c r="F2">
        <v>6038</v>
      </c>
      <c r="I2" t="s">
        <v>21</v>
      </c>
      <c r="J2">
        <v>69000</v>
      </c>
      <c r="K2">
        <v>0</v>
      </c>
    </row>
    <row r="3" spans="2:12" x14ac:dyDescent="0.2">
      <c r="B3" t="s">
        <v>4</v>
      </c>
      <c r="C3">
        <v>24064</v>
      </c>
      <c r="E3" t="s">
        <v>9</v>
      </c>
      <c r="F3">
        <v>28365</v>
      </c>
      <c r="I3" t="s">
        <v>22</v>
      </c>
      <c r="J3">
        <v>46240</v>
      </c>
      <c r="K3">
        <v>0</v>
      </c>
    </row>
    <row r="4" spans="2:12" x14ac:dyDescent="0.2">
      <c r="B4" t="s">
        <v>32</v>
      </c>
      <c r="C4">
        <v>22996</v>
      </c>
      <c r="E4" t="s">
        <v>34</v>
      </c>
      <c r="F4">
        <v>0</v>
      </c>
      <c r="I4" s="3" t="s">
        <v>23</v>
      </c>
      <c r="J4">
        <v>57970</v>
      </c>
      <c r="K4">
        <v>0</v>
      </c>
    </row>
    <row r="5" spans="2:12" s="3" customFormat="1" x14ac:dyDescent="0.2">
      <c r="B5" s="3" t="s">
        <v>5</v>
      </c>
      <c r="C5" s="3">
        <v>25000</v>
      </c>
      <c r="E5" s="3" t="s">
        <v>10</v>
      </c>
      <c r="F5" s="3">
        <v>1595</v>
      </c>
      <c r="I5" s="3" t="s">
        <v>24</v>
      </c>
      <c r="J5" s="3">
        <v>0</v>
      </c>
      <c r="K5" s="3">
        <v>0</v>
      </c>
    </row>
    <row r="6" spans="2:12" s="3" customFormat="1" x14ac:dyDescent="0.2">
      <c r="B6" s="10" t="s">
        <v>7</v>
      </c>
      <c r="C6" s="10">
        <f>SUM(C2:C5)</f>
        <v>95345</v>
      </c>
      <c r="E6" s="3" t="s">
        <v>11</v>
      </c>
      <c r="F6" s="3">
        <v>1347</v>
      </c>
      <c r="I6" s="3" t="s">
        <v>25</v>
      </c>
      <c r="J6">
        <v>0</v>
      </c>
      <c r="K6" s="3">
        <v>0</v>
      </c>
    </row>
    <row r="7" spans="2:12" s="3" customFormat="1" x14ac:dyDescent="0.2">
      <c r="B7" s="4" t="s">
        <v>17</v>
      </c>
      <c r="E7" s="3" t="s">
        <v>12</v>
      </c>
      <c r="F7" s="3">
        <v>2593</v>
      </c>
      <c r="I7" s="10" t="s">
        <v>26</v>
      </c>
      <c r="J7" s="10">
        <f>SUM(J2:J6)</f>
        <v>173210</v>
      </c>
      <c r="K7" s="10">
        <f>SUM(K2:K6)</f>
        <v>0</v>
      </c>
      <c r="L7" s="3">
        <v>0</v>
      </c>
    </row>
    <row r="8" spans="2:12" s="3" customFormat="1" x14ac:dyDescent="0.2">
      <c r="B8" s="3" t="s">
        <v>20</v>
      </c>
      <c r="C8" s="3">
        <v>62651</v>
      </c>
      <c r="E8" s="10" t="s">
        <v>13</v>
      </c>
      <c r="F8" s="10">
        <f>SUM(F2:F7)</f>
        <v>39938</v>
      </c>
      <c r="I8" s="10"/>
      <c r="J8" s="10">
        <v>0</v>
      </c>
      <c r="K8" s="10">
        <v>0</v>
      </c>
      <c r="L8" s="3">
        <v>0</v>
      </c>
    </row>
    <row r="9" spans="2:12" s="3" customFormat="1" x14ac:dyDescent="0.2">
      <c r="B9" s="3" t="s">
        <v>20</v>
      </c>
      <c r="C9" s="11">
        <v>0</v>
      </c>
      <c r="J9">
        <f>SUM(F14-(J7+J8))</f>
        <v>24724</v>
      </c>
    </row>
    <row r="10" spans="2:12" s="3" customFormat="1" x14ac:dyDescent="0.2">
      <c r="B10" s="10" t="s">
        <v>8</v>
      </c>
      <c r="C10" s="10">
        <f>SUM(C8:C9)</f>
        <v>62651</v>
      </c>
      <c r="J10"/>
    </row>
    <row r="11" spans="2:12" x14ac:dyDescent="0.2">
      <c r="C11" s="1"/>
    </row>
    <row r="12" spans="2:12" x14ac:dyDescent="0.2">
      <c r="B12" t="s">
        <v>6</v>
      </c>
      <c r="C12" s="2">
        <v>0</v>
      </c>
    </row>
    <row r="14" spans="2:12" ht="33.5" customHeight="1" x14ac:dyDescent="0.2">
      <c r="B14" s="5" t="s">
        <v>14</v>
      </c>
      <c r="C14" s="6">
        <f>SUM(C6+C10+C12)</f>
        <v>157996</v>
      </c>
      <c r="D14" s="7"/>
      <c r="E14" s="8" t="s">
        <v>15</v>
      </c>
      <c r="F14" s="9">
        <f>SUM(C14+F8)</f>
        <v>197934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Režije</vt:lpstr>
      <vt:lpstr>Academia</vt:lpstr>
      <vt:lpstr>Grejanje 2017-2018</vt:lpstr>
      <vt:lpstr>Grejanje 2016-2017</vt:lpstr>
      <vt:lpstr>Knjige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</dc:creator>
  <cp:lastModifiedBy>Microsoft Office User</cp:lastModifiedBy>
  <cp:lastPrinted>2017-09-18T12:19:26Z</cp:lastPrinted>
  <dcterms:created xsi:type="dcterms:W3CDTF">2014-10-20T08:39:32Z</dcterms:created>
  <dcterms:modified xsi:type="dcterms:W3CDTF">2018-02-02T12:28:27Z</dcterms:modified>
</cp:coreProperties>
</file>